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880" activeTab="0"/>
  </bookViews>
  <sheets>
    <sheet name="A" sheetId="1" r:id="rId1"/>
  </sheets>
  <definedNames>
    <definedName name="_xlnm.Print_Area" localSheetId="0">'A'!$A$1:$K$48</definedName>
    <definedName name="_xlnm.Print_Area">'A'!$A$1:$K$48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<sst xmlns="http://schemas.openxmlformats.org/spreadsheetml/2006/main" count="103" uniqueCount="83">
  <si>
    <t xml:space="preserve">  #  </t>
  </si>
  <si>
    <t xml:space="preserve">   CO #</t>
  </si>
  <si>
    <t>A</t>
  </si>
  <si>
    <t>C</t>
  </si>
  <si>
    <t>D</t>
  </si>
  <si>
    <t>E</t>
  </si>
  <si>
    <t>M</t>
  </si>
  <si>
    <t>S</t>
  </si>
  <si>
    <t>U</t>
  </si>
  <si>
    <t>Z</t>
  </si>
  <si>
    <t>TOTALS</t>
  </si>
  <si>
    <t>ORIG SUM</t>
  </si>
  <si>
    <t>REV SUM</t>
  </si>
  <si>
    <t>% CO'S</t>
  </si>
  <si>
    <t>CODE LEGEND</t>
  </si>
  <si>
    <t>DOLLAR AMOUNT</t>
  </si>
  <si>
    <t>CODE %</t>
  </si>
  <si>
    <t xml:space="preserve">                                          CODE LEGEND</t>
  </si>
  <si>
    <t>A = Architect Suggested</t>
  </si>
  <si>
    <t>C = Contractor Suggested</t>
  </si>
  <si>
    <t xml:space="preserve">                                          M = Mandatory</t>
  </si>
  <si>
    <t>D = Design Omission</t>
  </si>
  <si>
    <t xml:space="preserve">                                          S = School District Requested</t>
  </si>
  <si>
    <t>E = Design Error</t>
  </si>
  <si>
    <t xml:space="preserve">                                          U = Unforeseen Condition</t>
  </si>
  <si>
    <t>L = Liquidated Damages</t>
  </si>
  <si>
    <t xml:space="preserve">                                          Z - Outside Agency</t>
  </si>
  <si>
    <t>HISTORY:</t>
  </si>
  <si>
    <t>ATTACHMENT</t>
  </si>
  <si>
    <t>Notice-to-Proceed</t>
  </si>
  <si>
    <t>DESIGN/BUILD PROJECT</t>
  </si>
  <si>
    <t xml:space="preserve">                                          P = Principal Requested</t>
  </si>
  <si>
    <t>12B-8</t>
  </si>
  <si>
    <t>12B-9</t>
  </si>
  <si>
    <t>12B-5</t>
  </si>
  <si>
    <t>12B-10</t>
  </si>
  <si>
    <t>12B-1</t>
  </si>
  <si>
    <t>L</t>
  </si>
  <si>
    <t>P</t>
  </si>
  <si>
    <t>12B-2</t>
  </si>
  <si>
    <t>Board</t>
  </si>
  <si>
    <t>Item</t>
  </si>
  <si>
    <t>Date</t>
  </si>
  <si>
    <t>Dollar</t>
  </si>
  <si>
    <t>Amount</t>
  </si>
  <si>
    <t>Days</t>
  </si>
  <si>
    <t>Additional</t>
  </si>
  <si>
    <t>Services</t>
  </si>
  <si>
    <t>Errors</t>
  </si>
  <si>
    <t>Omissions</t>
  </si>
  <si>
    <t>Cause</t>
  </si>
  <si>
    <t>Code</t>
  </si>
  <si>
    <t>Construction Change Directive (CCD)</t>
  </si>
  <si>
    <t>Change Order Proposal Request (COPR)</t>
  </si>
  <si>
    <r>
      <t>CCD #1</t>
    </r>
    <r>
      <rPr>
        <sz val="15"/>
        <color indexed="8"/>
        <rFont val="Times New Roman"/>
        <family val="1"/>
      </rPr>
      <t xml:space="preserve"> - Install laminated glass on the first floor windows of the entire structure.</t>
    </r>
  </si>
  <si>
    <r>
      <t>COPR #1</t>
    </r>
    <r>
      <rPr>
        <sz val="15"/>
        <color indexed="8"/>
        <rFont val="Times New Roman"/>
        <family val="1"/>
      </rPr>
      <t xml:space="preserve"> - Excavate and abandon and replace the water line.</t>
    </r>
  </si>
  <si>
    <r>
      <t>COPR #2</t>
    </r>
    <r>
      <rPr>
        <sz val="15"/>
        <color indexed="8"/>
        <rFont val="Times New Roman"/>
        <family val="1"/>
      </rPr>
      <t xml:space="preserve"> - Re-design the drainage system on the campus.</t>
    </r>
  </si>
  <si>
    <r>
      <t>COPR #5</t>
    </r>
    <r>
      <rPr>
        <sz val="15"/>
        <color indexed="8"/>
        <rFont val="Times New Roman"/>
        <family val="1"/>
      </rPr>
      <t xml:space="preserve"> - Restore the asphalt shingles.</t>
    </r>
  </si>
  <si>
    <r>
      <t>COPR #4</t>
    </r>
    <r>
      <rPr>
        <sz val="15"/>
        <color indexed="8"/>
        <rFont val="Times New Roman"/>
        <family val="1"/>
      </rPr>
      <t xml:space="preserve"> - Install victaulic couplings in lieu of welded pipe for the chiller system.</t>
    </r>
  </si>
  <si>
    <r>
      <t xml:space="preserve">CCD #4 </t>
    </r>
    <r>
      <rPr>
        <sz val="15"/>
        <color indexed="8"/>
        <rFont val="Times New Roman"/>
        <family val="1"/>
      </rPr>
      <t>- Provide and install four coats of floor wax to all the floors in the facility.</t>
    </r>
  </si>
  <si>
    <r>
      <t>CCD #5</t>
    </r>
    <r>
      <rPr>
        <sz val="15"/>
        <color indexed="8"/>
        <rFont val="Times New Roman"/>
        <family val="1"/>
      </rPr>
      <t xml:space="preserve"> - Install a roof over the exterior kitchen garbage can wash facility.</t>
    </r>
  </si>
  <si>
    <t>PROJECT #2591-8171</t>
  </si>
  <si>
    <t>-</t>
  </si>
  <si>
    <r>
      <t>Reduction of Retainage</t>
    </r>
    <r>
      <rPr>
        <sz val="15"/>
        <color indexed="8"/>
        <rFont val="Times New Roman"/>
        <family val="1"/>
      </rPr>
      <t xml:space="preserve"> from </t>
    </r>
    <r>
      <rPr>
        <b/>
        <sz val="15"/>
        <color indexed="8"/>
        <rFont val="Times New Roman"/>
        <family val="1"/>
      </rPr>
      <t>10%</t>
    </r>
    <r>
      <rPr>
        <sz val="15"/>
        <color indexed="8"/>
        <rFont val="Times New Roman"/>
        <family val="1"/>
      </rPr>
      <t xml:space="preserve"> to </t>
    </r>
    <r>
      <rPr>
        <b/>
        <sz val="15"/>
        <color indexed="8"/>
        <rFont val="Times New Roman"/>
        <family val="1"/>
      </rPr>
      <t>5%.</t>
    </r>
  </si>
  <si>
    <t>Original Contract Days</t>
  </si>
  <si>
    <t>Original Substantial Completion</t>
  </si>
  <si>
    <t>Original Final Completion</t>
  </si>
  <si>
    <t>Extensions to Date</t>
  </si>
  <si>
    <t>Extension this item</t>
  </si>
  <si>
    <t>Revised Substantial Completion</t>
  </si>
  <si>
    <t>Revised Final Completion</t>
  </si>
  <si>
    <t>PLEASANT CITY ELEMENTARY SCHOOL</t>
  </si>
  <si>
    <r>
      <t xml:space="preserve">Reduction </t>
    </r>
    <r>
      <rPr>
        <sz val="15"/>
        <color indexed="8"/>
        <rFont val="Times New Roman"/>
        <family val="1"/>
      </rPr>
      <t>of</t>
    </r>
    <r>
      <rPr>
        <b/>
        <sz val="15"/>
        <color indexed="8"/>
        <rFont val="Times New Roman"/>
        <family val="1"/>
      </rPr>
      <t xml:space="preserve"> Retainage </t>
    </r>
    <r>
      <rPr>
        <sz val="15"/>
        <color indexed="8"/>
        <rFont val="Times New Roman"/>
        <family val="1"/>
      </rPr>
      <t>from</t>
    </r>
    <r>
      <rPr>
        <b/>
        <sz val="15"/>
        <color indexed="8"/>
        <rFont val="Times New Roman"/>
        <family val="1"/>
      </rPr>
      <t xml:space="preserve"> 5% </t>
    </r>
    <r>
      <rPr>
        <sz val="15"/>
        <color indexed="8"/>
        <rFont val="Times New Roman"/>
        <family val="1"/>
      </rPr>
      <t>to</t>
    </r>
    <r>
      <rPr>
        <b/>
        <sz val="15"/>
        <color indexed="8"/>
        <rFont val="Times New Roman"/>
        <family val="1"/>
      </rPr>
      <t xml:space="preserve"> 1%</t>
    </r>
  </si>
  <si>
    <t>Actual Substantial Completion</t>
  </si>
  <si>
    <t>12B-17</t>
  </si>
  <si>
    <t>Board Report 13D-1 for approval of Award of Contract to The Haskell Company in the amount of $7,607,700 for Design/Build</t>
  </si>
  <si>
    <t>Actual Final Completion</t>
  </si>
  <si>
    <r>
      <t>COPR #3</t>
    </r>
    <r>
      <rPr>
        <sz val="15"/>
        <color indexed="8"/>
        <rFont val="Times New Roman"/>
        <family val="1"/>
      </rPr>
      <t xml:space="preserve"> - The Department of Maintenance and School Police have designed a new door system for the exterior of schools.</t>
    </r>
  </si>
  <si>
    <r>
      <t>NTE CCD #2</t>
    </r>
    <r>
      <rPr>
        <sz val="15"/>
        <color indexed="8"/>
        <rFont val="Times New Roman"/>
        <family val="1"/>
      </rPr>
      <t xml:space="preserve"> - Perform exploratory excavation of Dixie Highway for installation of proposed sewer water tie-ins, and determine whether there is sufficient space for the placement of our sanitary structure.</t>
    </r>
  </si>
  <si>
    <r>
      <t>CCD #3</t>
    </r>
    <r>
      <rPr>
        <sz val="15"/>
        <color indexed="8"/>
        <rFont val="Times New Roman"/>
        <family val="1"/>
      </rPr>
      <t xml:space="preserve"> - Perform exploratory excavation of Dixie Highway for installation of proposed sewer water tie-ins, and determine whether there is sufficient space for the placement of our sanitary structure.</t>
    </r>
  </si>
  <si>
    <r>
      <t xml:space="preserve">Reduction of Retainage </t>
    </r>
    <r>
      <rPr>
        <sz val="15"/>
        <color indexed="8"/>
        <rFont val="Times New Roman"/>
        <family val="1"/>
      </rPr>
      <t xml:space="preserve">from </t>
    </r>
    <r>
      <rPr>
        <b/>
        <sz val="15"/>
        <color indexed="8"/>
        <rFont val="Times New Roman"/>
        <family val="1"/>
      </rPr>
      <t xml:space="preserve">1% to 0% </t>
    </r>
    <r>
      <rPr>
        <sz val="15"/>
        <color indexed="8"/>
        <rFont val="Times New Roman"/>
        <family val="1"/>
      </rPr>
      <t>and</t>
    </r>
    <r>
      <rPr>
        <b/>
        <sz val="15"/>
        <color indexed="8"/>
        <rFont val="Times New Roman"/>
        <family val="1"/>
      </rPr>
      <t xml:space="preserve"> Final Payment </t>
    </r>
    <r>
      <rPr>
        <sz val="15"/>
        <color indexed="8"/>
        <rFont val="Times New Roman"/>
        <family val="1"/>
      </rPr>
      <t>and</t>
    </r>
    <r>
      <rPr>
        <b/>
        <sz val="15"/>
        <color indexed="8"/>
        <rFont val="Times New Roman"/>
        <family val="1"/>
      </rPr>
      <t xml:space="preserve"> Final Acceptance</t>
    </r>
  </si>
  <si>
    <t>Board Report 12B-7</t>
  </si>
  <si>
    <t>12B-7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</si>
</sst>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"/>
    <numFmt numFmtId="166" formatCode="mmmm\ d\,\ yyyy"/>
  </numFmts>
  <fonts count="16">
    <font>
      <sz val="12"/>
      <name val="Arial"/>
      <family val="0"/>
    </font>
    <font>
      <sz val="10"/>
      <name val="Arial"/>
      <family val="0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165" fontId="2" fillId="0" borderId="2" xfId="0" applyNumberFormat="1" applyFont="1" applyBorder="1" applyAlignment="1" applyProtection="1">
      <alignment/>
      <protection/>
    </xf>
    <xf numFmtId="39" fontId="2" fillId="0" borderId="2" xfId="0" applyNumberFormat="1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165" fontId="2" fillId="0" borderId="2" xfId="0" applyNumberFormat="1" applyFont="1" applyBorder="1" applyAlignment="1" applyProtection="1" quotePrefix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/>
      <protection/>
    </xf>
    <xf numFmtId="39" fontId="2" fillId="0" borderId="4" xfId="0" applyNumberFormat="1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2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165" fontId="12" fillId="0" borderId="0" xfId="0" applyNumberFormat="1" applyFont="1" applyAlignment="1" applyProtection="1" quotePrefix="1">
      <alignment/>
      <protection/>
    </xf>
    <xf numFmtId="1" fontId="12" fillId="0" borderId="0" xfId="0" applyNumberFormat="1" applyFont="1" applyAlignment="1" applyProtection="1" quotePrefix="1">
      <alignment/>
      <protection/>
    </xf>
    <xf numFmtId="0" fontId="2" fillId="0" borderId="8" xfId="0" applyFont="1" applyBorder="1" applyAlignment="1" applyProtection="1">
      <alignment/>
      <protection/>
    </xf>
    <xf numFmtId="7" fontId="4" fillId="0" borderId="0" xfId="0" applyNumberFormat="1" applyFont="1" applyAlignment="1" applyProtection="1">
      <alignment/>
      <protection/>
    </xf>
    <xf numFmtId="0" fontId="9" fillId="0" borderId="0" xfId="0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166" fontId="3" fillId="0" borderId="0" xfId="0" applyNumberFormat="1" applyFont="1" applyAlignment="1" applyProtection="1" quotePrefix="1">
      <alignment horizontal="left"/>
      <protection/>
    </xf>
    <xf numFmtId="0" fontId="3" fillId="0" borderId="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 locked="0"/>
    </xf>
    <xf numFmtId="7" fontId="3" fillId="0" borderId="10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7" fontId="3" fillId="0" borderId="4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39" fontId="3" fillId="0" borderId="2" xfId="0" applyNumberFormat="1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 locked="0"/>
    </xf>
    <xf numFmtId="10" fontId="3" fillId="0" borderId="7" xfId="0" applyNumberFormat="1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64" fontId="15" fillId="0" borderId="0" xfId="0" applyNumberFormat="1" applyFont="1" applyAlignment="1" applyProtection="1">
      <alignment/>
      <protection locked="0"/>
    </xf>
    <xf numFmtId="7" fontId="15" fillId="0" borderId="0" xfId="0" applyNumberFormat="1" applyFont="1" applyAlignment="1" applyProtection="1">
      <alignment horizontal="right"/>
      <protection locked="0"/>
    </xf>
    <xf numFmtId="164" fontId="15" fillId="0" borderId="0" xfId="0" applyNumberFormat="1" applyFont="1" applyAlignment="1" applyProtection="1">
      <alignment horizontal="center"/>
      <protection locked="0"/>
    </xf>
    <xf numFmtId="7" fontId="15" fillId="0" borderId="0" xfId="0" applyNumberFormat="1" applyFont="1" applyAlignment="1" applyProtection="1">
      <alignment/>
      <protection locked="0"/>
    </xf>
    <xf numFmtId="0" fontId="15" fillId="0" borderId="0" xfId="0" applyFont="1" applyAlignment="1" applyProtection="1">
      <alignment horizontal="right"/>
      <protection locked="0"/>
    </xf>
    <xf numFmtId="10" fontId="15" fillId="0" borderId="0" xfId="0" applyNumberFormat="1" applyFont="1" applyAlignment="1" applyProtection="1">
      <alignment/>
      <protection locked="0"/>
    </xf>
    <xf numFmtId="0" fontId="3" fillId="0" borderId="6" xfId="0" applyFont="1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 applyProtection="1">
      <alignment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3" fillId="0" borderId="6" xfId="0" applyFont="1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8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6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48"/>
  <sheetViews>
    <sheetView tabSelected="1" defaultGridColor="0" zoomScale="87" zoomScaleNormal="87" colorId="22" workbookViewId="0" topLeftCell="A1">
      <selection activeCell="A1" sqref="A1:K1"/>
    </sheetView>
  </sheetViews>
  <sheetFormatPr defaultColWidth="9.77734375" defaultRowHeight="15"/>
  <cols>
    <col min="1" max="2" width="8.77734375" style="0" customWidth="1"/>
    <col min="3" max="3" width="12.77734375" style="0" customWidth="1"/>
    <col min="4" max="4" width="17.10546875" style="0" customWidth="1"/>
    <col min="5" max="5" width="7.77734375" style="1" customWidth="1"/>
    <col min="6" max="6" width="13.99609375" style="0" customWidth="1"/>
    <col min="7" max="7" width="12.88671875" style="0" customWidth="1"/>
    <col min="8" max="8" width="8.77734375" style="0" customWidth="1"/>
    <col min="9" max="9" width="62.77734375" style="0" customWidth="1"/>
    <col min="10" max="10" width="20.4453125" style="0" customWidth="1"/>
    <col min="11" max="11" width="35.77734375" style="0" customWidth="1"/>
    <col min="20" max="20" width="10.6640625" style="0" bestFit="1" customWidth="1"/>
    <col min="21" max="21" width="12.3359375" style="0" bestFit="1" customWidth="1"/>
  </cols>
  <sheetData>
    <row r="1" spans="1:22" s="23" customFormat="1" ht="20.25">
      <c r="A1" s="73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s="23" customFormat="1" ht="20.25">
      <c r="A2" s="73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s="23" customFormat="1" ht="20.25">
      <c r="A3" s="73" t="s">
        <v>61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25" customFormat="1" ht="20.25">
      <c r="A4" s="36" t="s">
        <v>27</v>
      </c>
      <c r="B4" s="24"/>
      <c r="C4" s="24"/>
      <c r="D4" s="19"/>
      <c r="E4" s="26"/>
      <c r="F4" s="24"/>
      <c r="G4" s="24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s="29" customFormat="1" ht="18.75">
      <c r="A5" s="27"/>
      <c r="B5" s="27"/>
      <c r="C5" s="27"/>
      <c r="D5" s="27"/>
      <c r="E5" s="28"/>
      <c r="F5" s="27"/>
      <c r="G5" s="27"/>
      <c r="H5" s="27"/>
      <c r="I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s="29" customFormat="1" ht="20.25">
      <c r="A6" s="30">
        <v>37062</v>
      </c>
      <c r="B6" s="36" t="s">
        <v>75</v>
      </c>
      <c r="C6" s="36"/>
      <c r="D6" s="36"/>
      <c r="E6" s="35"/>
      <c r="F6" s="36"/>
      <c r="G6" s="36"/>
      <c r="H6" s="36"/>
      <c r="I6" s="36"/>
      <c r="J6" s="37"/>
      <c r="K6" s="36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s="29" customFormat="1" ht="20.25">
      <c r="A7" s="30">
        <v>37185</v>
      </c>
      <c r="B7" s="36" t="s">
        <v>29</v>
      </c>
      <c r="C7" s="36"/>
      <c r="D7" s="36"/>
      <c r="E7" s="35"/>
      <c r="F7" s="36"/>
      <c r="G7" s="36"/>
      <c r="H7" s="36"/>
      <c r="I7" s="36"/>
      <c r="J7" s="37"/>
      <c r="K7" s="36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s="29" customFormat="1" ht="20.25">
      <c r="A8" s="31">
        <v>368</v>
      </c>
      <c r="B8" s="36" t="s">
        <v>64</v>
      </c>
      <c r="C8" s="36"/>
      <c r="D8" s="36"/>
      <c r="E8" s="35"/>
      <c r="F8" s="36"/>
      <c r="G8" s="36"/>
      <c r="H8" s="36"/>
      <c r="I8" s="36"/>
      <c r="J8" s="37"/>
      <c r="K8" s="36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s="29" customFormat="1" ht="20.25">
      <c r="A9" s="30">
        <v>37523</v>
      </c>
      <c r="B9" s="36" t="s">
        <v>65</v>
      </c>
      <c r="C9" s="36"/>
      <c r="D9" s="36"/>
      <c r="E9" s="35"/>
      <c r="F9" s="36"/>
      <c r="G9" s="36"/>
      <c r="H9" s="36"/>
      <c r="I9" s="36"/>
      <c r="J9" s="37"/>
      <c r="K9" s="3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s="29" customFormat="1" ht="20.25">
      <c r="A10" s="30">
        <v>37553</v>
      </c>
      <c r="B10" s="36" t="s">
        <v>66</v>
      </c>
      <c r="C10" s="36"/>
      <c r="D10" s="36"/>
      <c r="E10" s="35"/>
      <c r="F10" s="36"/>
      <c r="G10" s="36"/>
      <c r="H10" s="36"/>
      <c r="I10" s="36"/>
      <c r="J10" s="37"/>
      <c r="K10" s="3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s="29" customFormat="1" ht="20.25">
      <c r="A11" s="31">
        <v>5</v>
      </c>
      <c r="B11" s="36" t="s">
        <v>67</v>
      </c>
      <c r="C11" s="36"/>
      <c r="D11" s="36"/>
      <c r="E11" s="35"/>
      <c r="F11" s="36"/>
      <c r="G11" s="36"/>
      <c r="H11" s="36"/>
      <c r="I11" s="36"/>
      <c r="J11" s="37"/>
      <c r="K11" s="36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s="29" customFormat="1" ht="20.25">
      <c r="A12" s="31">
        <v>0</v>
      </c>
      <c r="B12" s="36" t="s">
        <v>68</v>
      </c>
      <c r="C12" s="36"/>
      <c r="D12" s="36"/>
      <c r="E12" s="35"/>
      <c r="F12" s="36"/>
      <c r="G12" s="36"/>
      <c r="H12" s="36"/>
      <c r="I12" s="36"/>
      <c r="K12" s="36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s="29" customFormat="1" ht="20.25">
      <c r="A13" s="30">
        <v>37528</v>
      </c>
      <c r="B13" s="36" t="s">
        <v>69</v>
      </c>
      <c r="C13" s="36"/>
      <c r="D13" s="36"/>
      <c r="E13" s="35"/>
      <c r="F13" s="36"/>
      <c r="G13" s="36"/>
      <c r="H13" s="36"/>
      <c r="I13" s="36"/>
      <c r="K13" s="38" t="s">
        <v>28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s="29" customFormat="1" ht="20.25">
      <c r="A14" s="30">
        <v>37558</v>
      </c>
      <c r="B14" s="36" t="s">
        <v>70</v>
      </c>
      <c r="C14" s="36"/>
      <c r="D14" s="36"/>
      <c r="E14" s="35"/>
      <c r="F14" s="36"/>
      <c r="G14" s="36"/>
      <c r="H14" s="36"/>
      <c r="I14" s="36"/>
      <c r="K14" s="39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s="29" customFormat="1" ht="20.25">
      <c r="A15" s="30">
        <v>37874</v>
      </c>
      <c r="B15" s="36" t="s">
        <v>73</v>
      </c>
      <c r="C15" s="36"/>
      <c r="D15" s="36"/>
      <c r="E15" s="35"/>
      <c r="F15" s="36"/>
      <c r="G15" s="36"/>
      <c r="H15" s="36"/>
      <c r="I15" s="36"/>
      <c r="K15" s="38" t="s">
        <v>81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s="29" customFormat="1" ht="20.25">
      <c r="A16" s="30">
        <v>37904</v>
      </c>
      <c r="B16" s="36" t="s">
        <v>76</v>
      </c>
      <c r="C16" s="36"/>
      <c r="D16" s="36"/>
      <c r="E16" s="35"/>
      <c r="F16" s="36"/>
      <c r="G16" s="36"/>
      <c r="H16" s="36"/>
      <c r="I16" s="36"/>
      <c r="K16" s="40">
        <v>38329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s="25" customFormat="1" ht="9.75" customHeight="1" thickBot="1">
      <c r="A17" s="19"/>
      <c r="B17" s="19"/>
      <c r="C17" s="19"/>
      <c r="D17" s="19"/>
      <c r="E17" s="20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s="25" customFormat="1" ht="20.25" thickTop="1">
      <c r="A18" s="41"/>
      <c r="B18" s="42" t="s">
        <v>40</v>
      </c>
      <c r="C18" s="42" t="s">
        <v>40</v>
      </c>
      <c r="D18" s="43" t="s">
        <v>43</v>
      </c>
      <c r="E18" s="42" t="s">
        <v>0</v>
      </c>
      <c r="F18" s="43" t="s">
        <v>46</v>
      </c>
      <c r="G18" s="43" t="s">
        <v>48</v>
      </c>
      <c r="H18" s="43" t="s">
        <v>50</v>
      </c>
      <c r="I18" s="75" t="s">
        <v>52</v>
      </c>
      <c r="J18" s="76"/>
      <c r="K18" s="77"/>
      <c r="L18" s="32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s="25" customFormat="1" ht="19.5">
      <c r="A19" s="44" t="s">
        <v>1</v>
      </c>
      <c r="B19" s="45" t="s">
        <v>41</v>
      </c>
      <c r="C19" s="45" t="s">
        <v>42</v>
      </c>
      <c r="D19" s="46" t="s">
        <v>44</v>
      </c>
      <c r="E19" s="45" t="s">
        <v>45</v>
      </c>
      <c r="F19" s="46" t="s">
        <v>47</v>
      </c>
      <c r="G19" s="46" t="s">
        <v>49</v>
      </c>
      <c r="H19" s="45" t="s">
        <v>51</v>
      </c>
      <c r="I19" s="78" t="s">
        <v>53</v>
      </c>
      <c r="J19" s="79"/>
      <c r="K19" s="80"/>
      <c r="L19" s="14"/>
      <c r="M19" s="19" t="s">
        <v>2</v>
      </c>
      <c r="N19" s="19" t="s">
        <v>3</v>
      </c>
      <c r="O19" s="19" t="s">
        <v>4</v>
      </c>
      <c r="P19" s="19" t="s">
        <v>5</v>
      </c>
      <c r="Q19" s="19" t="s">
        <v>37</v>
      </c>
      <c r="R19" s="19" t="s">
        <v>6</v>
      </c>
      <c r="S19" s="19" t="s">
        <v>38</v>
      </c>
      <c r="T19" s="19" t="s">
        <v>7</v>
      </c>
      <c r="U19" s="19" t="s">
        <v>8</v>
      </c>
      <c r="V19" s="19" t="s">
        <v>9</v>
      </c>
    </row>
    <row r="20" spans="1:22" s="25" customFormat="1" ht="24.75" customHeight="1">
      <c r="A20" s="2">
        <v>1</v>
      </c>
      <c r="B20" s="3" t="s">
        <v>34</v>
      </c>
      <c r="C20" s="4">
        <v>37307</v>
      </c>
      <c r="D20" s="5">
        <v>56596</v>
      </c>
      <c r="E20" s="6"/>
      <c r="F20" s="5"/>
      <c r="G20" s="5"/>
      <c r="H20" s="6" t="s">
        <v>7</v>
      </c>
      <c r="I20" s="81" t="s">
        <v>54</v>
      </c>
      <c r="J20" s="82"/>
      <c r="K20" s="83"/>
      <c r="L20" s="14"/>
      <c r="M20" s="33">
        <f aca="true" t="shared" si="0" ref="M20:V33">IF($H20=M$19,+$D20,0)</f>
        <v>0</v>
      </c>
      <c r="N20" s="33">
        <f t="shared" si="0"/>
        <v>0</v>
      </c>
      <c r="O20" s="33">
        <f>IF($H20=O$19,+$G20,0)</f>
        <v>0</v>
      </c>
      <c r="P20" s="33">
        <f>IF($H20=P$19,+$G20,0)</f>
        <v>0</v>
      </c>
      <c r="Q20" s="33">
        <f t="shared" si="0"/>
        <v>0</v>
      </c>
      <c r="R20" s="33">
        <f t="shared" si="0"/>
        <v>0</v>
      </c>
      <c r="S20" s="33">
        <f t="shared" si="0"/>
        <v>0</v>
      </c>
      <c r="T20" s="33">
        <f t="shared" si="0"/>
        <v>56596</v>
      </c>
      <c r="U20" s="33">
        <f t="shared" si="0"/>
        <v>0</v>
      </c>
      <c r="V20" s="33">
        <f t="shared" si="0"/>
        <v>0</v>
      </c>
    </row>
    <row r="21" spans="1:22" s="25" customFormat="1" ht="24.75" customHeight="1">
      <c r="A21" s="2">
        <v>2</v>
      </c>
      <c r="B21" s="3" t="s">
        <v>32</v>
      </c>
      <c r="C21" s="7">
        <v>37307</v>
      </c>
      <c r="D21" s="5">
        <v>30908</v>
      </c>
      <c r="E21" s="6"/>
      <c r="F21" s="5"/>
      <c r="G21" s="5"/>
      <c r="H21" s="6" t="s">
        <v>7</v>
      </c>
      <c r="I21" s="81" t="s">
        <v>55</v>
      </c>
      <c r="J21" s="82"/>
      <c r="K21" s="83"/>
      <c r="L21" s="14"/>
      <c r="M21" s="33">
        <f t="shared" si="0"/>
        <v>0</v>
      </c>
      <c r="N21" s="33">
        <f t="shared" si="0"/>
        <v>0</v>
      </c>
      <c r="O21" s="33">
        <f aca="true" t="shared" si="1" ref="O21:P34">IF($H21=O$19,+$G21,0)</f>
        <v>0</v>
      </c>
      <c r="P21" s="33">
        <f t="shared" si="1"/>
        <v>0</v>
      </c>
      <c r="Q21" s="33">
        <f t="shared" si="0"/>
        <v>0</v>
      </c>
      <c r="R21" s="33">
        <f t="shared" si="0"/>
        <v>0</v>
      </c>
      <c r="S21" s="33">
        <f t="shared" si="0"/>
        <v>0</v>
      </c>
      <c r="T21" s="33">
        <f t="shared" si="0"/>
        <v>30908</v>
      </c>
      <c r="U21" s="33">
        <f t="shared" si="0"/>
        <v>0</v>
      </c>
      <c r="V21" s="33">
        <f t="shared" si="0"/>
        <v>0</v>
      </c>
    </row>
    <row r="22" spans="1:22" s="25" customFormat="1" ht="24.75" customHeight="1">
      <c r="A22" s="2">
        <v>3</v>
      </c>
      <c r="B22" s="3" t="s">
        <v>33</v>
      </c>
      <c r="C22" s="4">
        <v>37307</v>
      </c>
      <c r="D22" s="5">
        <v>3760</v>
      </c>
      <c r="E22" s="6"/>
      <c r="F22" s="5"/>
      <c r="G22" s="5"/>
      <c r="H22" s="6" t="s">
        <v>8</v>
      </c>
      <c r="I22" s="81" t="s">
        <v>56</v>
      </c>
      <c r="J22" s="82"/>
      <c r="K22" s="83"/>
      <c r="L22" s="14"/>
      <c r="M22" s="33">
        <f t="shared" si="0"/>
        <v>0</v>
      </c>
      <c r="N22" s="33">
        <f t="shared" si="0"/>
        <v>0</v>
      </c>
      <c r="O22" s="33">
        <f t="shared" si="1"/>
        <v>0</v>
      </c>
      <c r="P22" s="33">
        <f t="shared" si="1"/>
        <v>0</v>
      </c>
      <c r="Q22" s="33">
        <f t="shared" si="0"/>
        <v>0</v>
      </c>
      <c r="R22" s="33">
        <f t="shared" si="0"/>
        <v>0</v>
      </c>
      <c r="S22" s="33">
        <f t="shared" si="0"/>
        <v>0</v>
      </c>
      <c r="T22" s="33">
        <f t="shared" si="0"/>
        <v>0</v>
      </c>
      <c r="U22" s="33">
        <f t="shared" si="0"/>
        <v>3760</v>
      </c>
      <c r="V22" s="33">
        <f t="shared" si="0"/>
        <v>0</v>
      </c>
    </row>
    <row r="23" spans="1:22" s="34" customFormat="1" ht="24.75" customHeight="1">
      <c r="A23" s="8">
        <v>4</v>
      </c>
      <c r="B23" s="9" t="s">
        <v>35</v>
      </c>
      <c r="C23" s="10">
        <v>37307</v>
      </c>
      <c r="D23" s="11">
        <v>24825</v>
      </c>
      <c r="E23" s="12"/>
      <c r="F23" s="11"/>
      <c r="G23" s="11"/>
      <c r="H23" s="12" t="s">
        <v>7</v>
      </c>
      <c r="I23" s="67" t="s">
        <v>77</v>
      </c>
      <c r="J23" s="68"/>
      <c r="K23" s="69"/>
      <c r="L23" s="32"/>
      <c r="M23" s="33">
        <f t="shared" si="0"/>
        <v>0</v>
      </c>
      <c r="N23" s="33">
        <f t="shared" si="0"/>
        <v>0</v>
      </c>
      <c r="O23" s="33">
        <f t="shared" si="1"/>
        <v>0</v>
      </c>
      <c r="P23" s="33">
        <f t="shared" si="1"/>
        <v>0</v>
      </c>
      <c r="Q23" s="33">
        <f t="shared" si="0"/>
        <v>0</v>
      </c>
      <c r="R23" s="33">
        <f t="shared" si="0"/>
        <v>0</v>
      </c>
      <c r="S23" s="33">
        <f t="shared" si="0"/>
        <v>0</v>
      </c>
      <c r="T23" s="33">
        <f t="shared" si="0"/>
        <v>24825</v>
      </c>
      <c r="U23" s="33">
        <f t="shared" si="0"/>
        <v>0</v>
      </c>
      <c r="V23" s="33">
        <f t="shared" si="0"/>
        <v>0</v>
      </c>
    </row>
    <row r="24" spans="1:22" s="25" customFormat="1" ht="24.75" customHeight="1">
      <c r="A24" s="2">
        <v>5</v>
      </c>
      <c r="B24" s="3" t="s">
        <v>34</v>
      </c>
      <c r="C24" s="4">
        <v>37328</v>
      </c>
      <c r="D24" s="5">
        <v>17200</v>
      </c>
      <c r="E24" s="6"/>
      <c r="F24" s="5"/>
      <c r="G24" s="5"/>
      <c r="H24" s="6" t="s">
        <v>7</v>
      </c>
      <c r="I24" s="67" t="s">
        <v>57</v>
      </c>
      <c r="J24" s="68"/>
      <c r="K24" s="69"/>
      <c r="L24" s="14"/>
      <c r="M24" s="33">
        <f t="shared" si="0"/>
        <v>0</v>
      </c>
      <c r="N24" s="33">
        <f t="shared" si="0"/>
        <v>0</v>
      </c>
      <c r="O24" s="33">
        <f t="shared" si="1"/>
        <v>0</v>
      </c>
      <c r="P24" s="33">
        <f t="shared" si="1"/>
        <v>0</v>
      </c>
      <c r="Q24" s="33">
        <f t="shared" si="0"/>
        <v>0</v>
      </c>
      <c r="R24" s="33">
        <f t="shared" si="0"/>
        <v>0</v>
      </c>
      <c r="S24" s="33">
        <f t="shared" si="0"/>
        <v>0</v>
      </c>
      <c r="T24" s="33">
        <f t="shared" si="0"/>
        <v>17200</v>
      </c>
      <c r="U24" s="33">
        <f t="shared" si="0"/>
        <v>0</v>
      </c>
      <c r="V24" s="33">
        <f t="shared" si="0"/>
        <v>0</v>
      </c>
    </row>
    <row r="25" spans="1:22" s="34" customFormat="1" ht="36.75" customHeight="1">
      <c r="A25" s="8"/>
      <c r="B25" s="9" t="s">
        <v>36</v>
      </c>
      <c r="C25" s="10">
        <v>37391</v>
      </c>
      <c r="D25" s="11">
        <v>20500</v>
      </c>
      <c r="E25" s="12">
        <v>5</v>
      </c>
      <c r="F25" s="11"/>
      <c r="G25" s="11"/>
      <c r="H25" s="12" t="s">
        <v>7</v>
      </c>
      <c r="I25" s="70" t="s">
        <v>78</v>
      </c>
      <c r="J25" s="71"/>
      <c r="K25" s="72"/>
      <c r="L25" s="32"/>
      <c r="M25" s="33">
        <f t="shared" si="0"/>
        <v>0</v>
      </c>
      <c r="N25" s="33">
        <f t="shared" si="0"/>
        <v>0</v>
      </c>
      <c r="O25" s="33">
        <f t="shared" si="1"/>
        <v>0</v>
      </c>
      <c r="P25" s="33">
        <f t="shared" si="1"/>
        <v>0</v>
      </c>
      <c r="Q25" s="33">
        <f t="shared" si="0"/>
        <v>0</v>
      </c>
      <c r="R25" s="33">
        <f t="shared" si="0"/>
        <v>0</v>
      </c>
      <c r="S25" s="33">
        <f t="shared" si="0"/>
        <v>0</v>
      </c>
      <c r="T25" s="33">
        <f t="shared" si="0"/>
        <v>20500</v>
      </c>
      <c r="U25" s="33">
        <f t="shared" si="0"/>
        <v>0</v>
      </c>
      <c r="V25" s="33">
        <f t="shared" si="0"/>
        <v>0</v>
      </c>
    </row>
    <row r="26" spans="1:22" s="34" customFormat="1" ht="38.25" customHeight="1">
      <c r="A26" s="8">
        <v>6</v>
      </c>
      <c r="B26" s="9" t="s">
        <v>35</v>
      </c>
      <c r="C26" s="10">
        <v>37454</v>
      </c>
      <c r="D26" s="11">
        <v>-5270</v>
      </c>
      <c r="E26" s="12"/>
      <c r="F26" s="11"/>
      <c r="G26" s="11"/>
      <c r="H26" s="12" t="s">
        <v>7</v>
      </c>
      <c r="I26" s="67" t="s">
        <v>79</v>
      </c>
      <c r="J26" s="68"/>
      <c r="K26" s="69"/>
      <c r="L26" s="32"/>
      <c r="M26" s="33">
        <f t="shared" si="0"/>
        <v>0</v>
      </c>
      <c r="N26" s="33">
        <f t="shared" si="0"/>
        <v>0</v>
      </c>
      <c r="O26" s="33">
        <f t="shared" si="1"/>
        <v>0</v>
      </c>
      <c r="P26" s="33">
        <f t="shared" si="1"/>
        <v>0</v>
      </c>
      <c r="Q26" s="33">
        <f t="shared" si="0"/>
        <v>0</v>
      </c>
      <c r="R26" s="33">
        <f t="shared" si="0"/>
        <v>0</v>
      </c>
      <c r="S26" s="33">
        <f t="shared" si="0"/>
        <v>0</v>
      </c>
      <c r="T26" s="33">
        <f t="shared" si="0"/>
        <v>-5270</v>
      </c>
      <c r="U26" s="33">
        <f t="shared" si="0"/>
        <v>0</v>
      </c>
      <c r="V26" s="33">
        <f t="shared" si="0"/>
        <v>0</v>
      </c>
    </row>
    <row r="27" spans="1:22" s="34" customFormat="1" ht="24.75" customHeight="1">
      <c r="A27" s="8">
        <v>7</v>
      </c>
      <c r="B27" s="9" t="s">
        <v>39</v>
      </c>
      <c r="C27" s="10">
        <v>37489</v>
      </c>
      <c r="D27" s="11">
        <v>-10000</v>
      </c>
      <c r="E27" s="12"/>
      <c r="F27" s="11"/>
      <c r="G27" s="11"/>
      <c r="H27" s="12" t="s">
        <v>8</v>
      </c>
      <c r="I27" s="67" t="s">
        <v>58</v>
      </c>
      <c r="J27" s="68"/>
      <c r="K27" s="69"/>
      <c r="L27" s="13"/>
      <c r="M27" s="33">
        <f t="shared" si="0"/>
        <v>0</v>
      </c>
      <c r="N27" s="33">
        <f t="shared" si="0"/>
        <v>0</v>
      </c>
      <c r="O27" s="33">
        <f t="shared" si="1"/>
        <v>0</v>
      </c>
      <c r="P27" s="33">
        <f t="shared" si="1"/>
        <v>0</v>
      </c>
      <c r="Q27" s="33">
        <f t="shared" si="0"/>
        <v>0</v>
      </c>
      <c r="R27" s="33">
        <f t="shared" si="0"/>
        <v>0</v>
      </c>
      <c r="S27" s="33">
        <f t="shared" si="0"/>
        <v>0</v>
      </c>
      <c r="T27" s="33">
        <f t="shared" si="0"/>
        <v>0</v>
      </c>
      <c r="U27" s="33">
        <f t="shared" si="0"/>
        <v>-10000</v>
      </c>
      <c r="V27" s="33">
        <f t="shared" si="0"/>
        <v>0</v>
      </c>
    </row>
    <row r="28" spans="1:22" s="34" customFormat="1" ht="24.75" customHeight="1">
      <c r="A28" s="8">
        <v>8</v>
      </c>
      <c r="B28" s="9" t="s">
        <v>32</v>
      </c>
      <c r="C28" s="10">
        <v>37489</v>
      </c>
      <c r="D28" s="11">
        <v>5302</v>
      </c>
      <c r="E28" s="12"/>
      <c r="F28" s="11"/>
      <c r="G28" s="11"/>
      <c r="H28" s="12" t="s">
        <v>7</v>
      </c>
      <c r="I28" s="67" t="s">
        <v>59</v>
      </c>
      <c r="J28" s="68"/>
      <c r="K28" s="69"/>
      <c r="L28" s="13"/>
      <c r="M28" s="33">
        <f t="shared" si="0"/>
        <v>0</v>
      </c>
      <c r="N28" s="33">
        <f t="shared" si="0"/>
        <v>0</v>
      </c>
      <c r="O28" s="33">
        <f t="shared" si="1"/>
        <v>0</v>
      </c>
      <c r="P28" s="33">
        <f t="shared" si="1"/>
        <v>0</v>
      </c>
      <c r="Q28" s="33">
        <f t="shared" si="0"/>
        <v>0</v>
      </c>
      <c r="R28" s="33">
        <f t="shared" si="0"/>
        <v>0</v>
      </c>
      <c r="S28" s="33">
        <f t="shared" si="0"/>
        <v>0</v>
      </c>
      <c r="T28" s="33">
        <f t="shared" si="0"/>
        <v>5302</v>
      </c>
      <c r="U28" s="33">
        <f t="shared" si="0"/>
        <v>0</v>
      </c>
      <c r="V28" s="33">
        <f t="shared" si="0"/>
        <v>0</v>
      </c>
    </row>
    <row r="29" spans="1:22" s="25" customFormat="1" ht="24.75" customHeight="1">
      <c r="A29" s="8">
        <v>9</v>
      </c>
      <c r="B29" s="9" t="s">
        <v>33</v>
      </c>
      <c r="C29" s="10">
        <v>37601</v>
      </c>
      <c r="D29" s="11">
        <v>3173</v>
      </c>
      <c r="E29" s="12"/>
      <c r="F29" s="11"/>
      <c r="G29" s="11"/>
      <c r="H29" s="12" t="s">
        <v>9</v>
      </c>
      <c r="I29" s="67" t="s">
        <v>60</v>
      </c>
      <c r="J29" s="68"/>
      <c r="K29" s="69"/>
      <c r="L29" s="14"/>
      <c r="M29" s="33">
        <f t="shared" si="0"/>
        <v>0</v>
      </c>
      <c r="N29" s="33">
        <f t="shared" si="0"/>
        <v>0</v>
      </c>
      <c r="O29" s="33">
        <f t="shared" si="1"/>
        <v>0</v>
      </c>
      <c r="P29" s="33">
        <f t="shared" si="1"/>
        <v>0</v>
      </c>
      <c r="Q29" s="33">
        <f t="shared" si="0"/>
        <v>0</v>
      </c>
      <c r="R29" s="33">
        <f t="shared" si="0"/>
        <v>0</v>
      </c>
      <c r="S29" s="33">
        <f t="shared" si="0"/>
        <v>0</v>
      </c>
      <c r="T29" s="33">
        <f t="shared" si="0"/>
        <v>0</v>
      </c>
      <c r="U29" s="33">
        <f t="shared" si="0"/>
        <v>0</v>
      </c>
      <c r="V29" s="33">
        <f t="shared" si="0"/>
        <v>3173</v>
      </c>
    </row>
    <row r="30" spans="1:22" s="25" customFormat="1" ht="24.75" customHeight="1">
      <c r="A30" s="2"/>
      <c r="B30" s="3" t="s">
        <v>35</v>
      </c>
      <c r="C30" s="4">
        <v>37643</v>
      </c>
      <c r="D30" s="5"/>
      <c r="E30" s="6"/>
      <c r="F30" s="5"/>
      <c r="G30" s="5"/>
      <c r="H30" s="21" t="s">
        <v>62</v>
      </c>
      <c r="I30" s="67" t="s">
        <v>63</v>
      </c>
      <c r="J30" s="68"/>
      <c r="K30" s="69"/>
      <c r="L30" s="14"/>
      <c r="M30" s="33">
        <f t="shared" si="0"/>
        <v>0</v>
      </c>
      <c r="N30" s="33">
        <f t="shared" si="0"/>
        <v>0</v>
      </c>
      <c r="O30" s="33">
        <f t="shared" si="1"/>
        <v>0</v>
      </c>
      <c r="P30" s="33">
        <f t="shared" si="1"/>
        <v>0</v>
      </c>
      <c r="Q30" s="33">
        <f t="shared" si="0"/>
        <v>0</v>
      </c>
      <c r="R30" s="33">
        <f t="shared" si="0"/>
        <v>0</v>
      </c>
      <c r="S30" s="33">
        <f t="shared" si="0"/>
        <v>0</v>
      </c>
      <c r="T30" s="33">
        <f t="shared" si="0"/>
        <v>0</v>
      </c>
      <c r="U30" s="33">
        <f t="shared" si="0"/>
        <v>0</v>
      </c>
      <c r="V30" s="33">
        <f t="shared" si="0"/>
        <v>0</v>
      </c>
    </row>
    <row r="31" spans="1:22" s="25" customFormat="1" ht="24.75" customHeight="1">
      <c r="A31" s="2"/>
      <c r="B31" s="3" t="s">
        <v>74</v>
      </c>
      <c r="C31" s="4">
        <v>37881</v>
      </c>
      <c r="D31" s="5"/>
      <c r="E31" s="6"/>
      <c r="F31" s="5"/>
      <c r="G31" s="5"/>
      <c r="H31" s="21" t="s">
        <v>62</v>
      </c>
      <c r="I31" s="67" t="s">
        <v>72</v>
      </c>
      <c r="J31" s="68"/>
      <c r="K31" s="69"/>
      <c r="L31" s="14"/>
      <c r="M31" s="33">
        <f t="shared" si="0"/>
        <v>0</v>
      </c>
      <c r="N31" s="33">
        <f t="shared" si="0"/>
        <v>0</v>
      </c>
      <c r="O31" s="33">
        <f t="shared" si="1"/>
        <v>0</v>
      </c>
      <c r="P31" s="33">
        <f t="shared" si="1"/>
        <v>0</v>
      </c>
      <c r="Q31" s="33">
        <f t="shared" si="0"/>
        <v>0</v>
      </c>
      <c r="R31" s="33">
        <f t="shared" si="0"/>
        <v>0</v>
      </c>
      <c r="S31" s="33">
        <f t="shared" si="0"/>
        <v>0</v>
      </c>
      <c r="T31" s="33">
        <f t="shared" si="0"/>
        <v>0</v>
      </c>
      <c r="U31" s="33">
        <f t="shared" si="0"/>
        <v>0</v>
      </c>
      <c r="V31" s="33">
        <f t="shared" si="0"/>
        <v>0</v>
      </c>
    </row>
    <row r="32" spans="1:22" s="25" customFormat="1" ht="24.75" customHeight="1">
      <c r="A32" s="2"/>
      <c r="B32" s="3" t="s">
        <v>82</v>
      </c>
      <c r="C32" s="4">
        <v>38329</v>
      </c>
      <c r="D32" s="5"/>
      <c r="E32" s="6"/>
      <c r="F32" s="5"/>
      <c r="G32" s="5"/>
      <c r="H32" s="21" t="s">
        <v>62</v>
      </c>
      <c r="I32" s="67" t="s">
        <v>80</v>
      </c>
      <c r="J32" s="68"/>
      <c r="K32" s="69"/>
      <c r="L32" s="14"/>
      <c r="M32" s="33">
        <f t="shared" si="0"/>
        <v>0</v>
      </c>
      <c r="N32" s="33">
        <f t="shared" si="0"/>
        <v>0</v>
      </c>
      <c r="O32" s="33">
        <f t="shared" si="1"/>
        <v>0</v>
      </c>
      <c r="P32" s="33">
        <f t="shared" si="1"/>
        <v>0</v>
      </c>
      <c r="Q32" s="33">
        <f t="shared" si="0"/>
        <v>0</v>
      </c>
      <c r="R32" s="33">
        <f t="shared" si="0"/>
        <v>0</v>
      </c>
      <c r="S32" s="33">
        <f t="shared" si="0"/>
        <v>0</v>
      </c>
      <c r="T32" s="33">
        <f t="shared" si="0"/>
        <v>0</v>
      </c>
      <c r="U32" s="33">
        <f t="shared" si="0"/>
        <v>0</v>
      </c>
      <c r="V32" s="33">
        <f t="shared" si="0"/>
        <v>0</v>
      </c>
    </row>
    <row r="33" spans="1:22" s="25" customFormat="1" ht="24.75" customHeight="1">
      <c r="A33" s="2"/>
      <c r="B33" s="3"/>
      <c r="C33" s="4"/>
      <c r="D33" s="5"/>
      <c r="E33" s="6"/>
      <c r="F33" s="5"/>
      <c r="G33" s="5"/>
      <c r="H33" s="21"/>
      <c r="I33" s="61"/>
      <c r="J33" s="62"/>
      <c r="K33" s="63"/>
      <c r="L33" s="14"/>
      <c r="M33" s="33">
        <f t="shared" si="0"/>
        <v>0</v>
      </c>
      <c r="N33" s="33">
        <f t="shared" si="0"/>
        <v>0</v>
      </c>
      <c r="O33" s="33">
        <f t="shared" si="1"/>
        <v>0</v>
      </c>
      <c r="P33" s="33">
        <f t="shared" si="1"/>
        <v>0</v>
      </c>
      <c r="Q33" s="33">
        <f t="shared" si="0"/>
        <v>0</v>
      </c>
      <c r="R33" s="33">
        <f t="shared" si="0"/>
        <v>0</v>
      </c>
      <c r="S33" s="33">
        <f t="shared" si="0"/>
        <v>0</v>
      </c>
      <c r="T33" s="33">
        <f t="shared" si="0"/>
        <v>0</v>
      </c>
      <c r="U33" s="33">
        <f t="shared" si="0"/>
        <v>0</v>
      </c>
      <c r="V33" s="33">
        <f t="shared" si="0"/>
        <v>0</v>
      </c>
    </row>
    <row r="34" spans="1:22" s="25" customFormat="1" ht="24.75" customHeight="1">
      <c r="A34" s="2"/>
      <c r="B34" s="3"/>
      <c r="C34" s="4"/>
      <c r="D34" s="5"/>
      <c r="E34" s="6"/>
      <c r="F34" s="5"/>
      <c r="G34" s="5"/>
      <c r="H34" s="21"/>
      <c r="I34" s="61"/>
      <c r="J34" s="62"/>
      <c r="K34" s="63"/>
      <c r="L34" s="14"/>
      <c r="M34" s="33">
        <f aca="true" t="shared" si="2" ref="M34:V37">IF($H34=M$19,+$D34,0)</f>
        <v>0</v>
      </c>
      <c r="N34" s="33">
        <f t="shared" si="2"/>
        <v>0</v>
      </c>
      <c r="O34" s="33">
        <f t="shared" si="1"/>
        <v>0</v>
      </c>
      <c r="P34" s="33">
        <f t="shared" si="1"/>
        <v>0</v>
      </c>
      <c r="Q34" s="33">
        <f t="shared" si="2"/>
        <v>0</v>
      </c>
      <c r="R34" s="33">
        <f t="shared" si="2"/>
        <v>0</v>
      </c>
      <c r="S34" s="33">
        <f t="shared" si="2"/>
        <v>0</v>
      </c>
      <c r="T34" s="33">
        <f t="shared" si="2"/>
        <v>0</v>
      </c>
      <c r="U34" s="33">
        <f t="shared" si="2"/>
        <v>0</v>
      </c>
      <c r="V34" s="33">
        <f t="shared" si="2"/>
        <v>0</v>
      </c>
    </row>
    <row r="35" spans="1:22" s="25" customFormat="1" ht="24.75" customHeight="1">
      <c r="A35" s="2"/>
      <c r="B35" s="3"/>
      <c r="C35" s="4"/>
      <c r="D35" s="5"/>
      <c r="E35" s="6"/>
      <c r="F35" s="5"/>
      <c r="G35" s="5"/>
      <c r="H35" s="21"/>
      <c r="I35" s="61"/>
      <c r="J35" s="62"/>
      <c r="K35" s="63"/>
      <c r="L35" s="14"/>
      <c r="M35" s="33">
        <f t="shared" si="2"/>
        <v>0</v>
      </c>
      <c r="N35" s="33">
        <f t="shared" si="2"/>
        <v>0</v>
      </c>
      <c r="O35" s="33">
        <f aca="true" t="shared" si="3" ref="O35:P37">IF($H35=O$19,+$G35,0)</f>
        <v>0</v>
      </c>
      <c r="P35" s="33">
        <f t="shared" si="3"/>
        <v>0</v>
      </c>
      <c r="Q35" s="33">
        <f t="shared" si="2"/>
        <v>0</v>
      </c>
      <c r="R35" s="33">
        <f t="shared" si="2"/>
        <v>0</v>
      </c>
      <c r="S35" s="33">
        <f t="shared" si="2"/>
        <v>0</v>
      </c>
      <c r="T35" s="33">
        <f t="shared" si="2"/>
        <v>0</v>
      </c>
      <c r="U35" s="33">
        <f t="shared" si="2"/>
        <v>0</v>
      </c>
      <c r="V35" s="33">
        <f t="shared" si="2"/>
        <v>0</v>
      </c>
    </row>
    <row r="36" spans="1:22" s="25" customFormat="1" ht="24.75" customHeight="1">
      <c r="A36" s="2"/>
      <c r="B36" s="3"/>
      <c r="C36" s="4"/>
      <c r="D36" s="5"/>
      <c r="E36" s="6"/>
      <c r="F36" s="5"/>
      <c r="G36" s="5"/>
      <c r="H36" s="21"/>
      <c r="I36" s="61"/>
      <c r="J36" s="62"/>
      <c r="K36" s="63"/>
      <c r="L36" s="14"/>
      <c r="M36" s="33">
        <f t="shared" si="2"/>
        <v>0</v>
      </c>
      <c r="N36" s="33">
        <f t="shared" si="2"/>
        <v>0</v>
      </c>
      <c r="O36" s="33">
        <f t="shared" si="3"/>
        <v>0</v>
      </c>
      <c r="P36" s="33">
        <f t="shared" si="3"/>
        <v>0</v>
      </c>
      <c r="Q36" s="33">
        <f t="shared" si="2"/>
        <v>0</v>
      </c>
      <c r="R36" s="33">
        <f t="shared" si="2"/>
        <v>0</v>
      </c>
      <c r="S36" s="33">
        <f t="shared" si="2"/>
        <v>0</v>
      </c>
      <c r="T36" s="33">
        <f t="shared" si="2"/>
        <v>0</v>
      </c>
      <c r="U36" s="33">
        <f t="shared" si="2"/>
        <v>0</v>
      </c>
      <c r="V36" s="33">
        <f t="shared" si="2"/>
        <v>0</v>
      </c>
    </row>
    <row r="37" spans="1:22" s="25" customFormat="1" ht="24.75" customHeight="1">
      <c r="A37" s="2"/>
      <c r="B37" s="3"/>
      <c r="C37" s="4"/>
      <c r="D37" s="5"/>
      <c r="E37" s="6"/>
      <c r="F37" s="5"/>
      <c r="G37" s="5"/>
      <c r="H37" s="21"/>
      <c r="I37" s="61"/>
      <c r="J37" s="62"/>
      <c r="K37" s="63"/>
      <c r="L37" s="14"/>
      <c r="M37" s="33">
        <f t="shared" si="2"/>
        <v>0</v>
      </c>
      <c r="N37" s="33">
        <f t="shared" si="2"/>
        <v>0</v>
      </c>
      <c r="O37" s="33">
        <f t="shared" si="3"/>
        <v>0</v>
      </c>
      <c r="P37" s="33">
        <f t="shared" si="3"/>
        <v>0</v>
      </c>
      <c r="Q37" s="33">
        <f t="shared" si="2"/>
        <v>0</v>
      </c>
      <c r="R37" s="33">
        <f t="shared" si="2"/>
        <v>0</v>
      </c>
      <c r="S37" s="33">
        <f t="shared" si="2"/>
        <v>0</v>
      </c>
      <c r="T37" s="33">
        <f t="shared" si="2"/>
        <v>0</v>
      </c>
      <c r="U37" s="33">
        <f t="shared" si="2"/>
        <v>0</v>
      </c>
      <c r="V37" s="33">
        <f t="shared" si="2"/>
        <v>0</v>
      </c>
    </row>
    <row r="38" spans="1:22" s="25" customFormat="1" ht="24.75" customHeight="1">
      <c r="A38" s="47"/>
      <c r="B38" s="16"/>
      <c r="C38" s="50" t="s">
        <v>10</v>
      </c>
      <c r="D38" s="51">
        <f>SUM(D19:D30)</f>
        <v>146994</v>
      </c>
      <c r="E38" s="50">
        <f>SUM(E19:E30)</f>
        <v>5</v>
      </c>
      <c r="F38" s="51">
        <f>SUM(F19:F30)</f>
        <v>0</v>
      </c>
      <c r="G38" s="51">
        <f>SUM(G20:G30)</f>
        <v>0</v>
      </c>
      <c r="H38" s="16"/>
      <c r="I38" s="67"/>
      <c r="J38" s="68"/>
      <c r="K38" s="69"/>
      <c r="L38" s="14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s="25" customFormat="1" ht="24.75" customHeight="1">
      <c r="A39" s="47"/>
      <c r="B39" s="16"/>
      <c r="C39" s="50" t="s">
        <v>11</v>
      </c>
      <c r="D39" s="51">
        <v>7607700</v>
      </c>
      <c r="E39" s="15"/>
      <c r="F39" s="16"/>
      <c r="G39" s="16"/>
      <c r="H39" s="16"/>
      <c r="I39" s="67"/>
      <c r="J39" s="68"/>
      <c r="K39" s="69"/>
      <c r="L39" s="14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s="25" customFormat="1" ht="24.75" customHeight="1">
      <c r="A40" s="47"/>
      <c r="B40" s="16"/>
      <c r="C40" s="50" t="s">
        <v>12</v>
      </c>
      <c r="D40" s="51">
        <f>D39+D38</f>
        <v>7754694</v>
      </c>
      <c r="E40" s="15"/>
      <c r="F40" s="16"/>
      <c r="G40" s="16"/>
      <c r="H40" s="16"/>
      <c r="I40" s="67"/>
      <c r="J40" s="68"/>
      <c r="K40" s="69"/>
      <c r="L40" s="14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s="25" customFormat="1" ht="24.75" customHeight="1" thickBot="1">
      <c r="A41" s="48"/>
      <c r="B41" s="18"/>
      <c r="C41" s="52" t="s">
        <v>13</v>
      </c>
      <c r="D41" s="53">
        <f>D38/D39</f>
        <v>0.01932173981623881</v>
      </c>
      <c r="E41" s="17"/>
      <c r="F41" s="18"/>
      <c r="G41" s="53">
        <f>G38/D39</f>
        <v>0</v>
      </c>
      <c r="H41" s="18"/>
      <c r="I41" s="64"/>
      <c r="J41" s="65"/>
      <c r="K41" s="66"/>
      <c r="L41" s="14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s="25" customFormat="1" ht="16.5" thickTop="1">
      <c r="A42" s="54" t="s">
        <v>14</v>
      </c>
      <c r="B42" s="22"/>
      <c r="C42" s="22"/>
      <c r="D42" s="56" t="s">
        <v>15</v>
      </c>
      <c r="E42" s="49"/>
      <c r="F42" s="57" t="s">
        <v>16</v>
      </c>
      <c r="G42" s="57"/>
      <c r="H42" s="22"/>
      <c r="I42" s="58" t="s">
        <v>17</v>
      </c>
      <c r="J42" s="56" t="s">
        <v>15</v>
      </c>
      <c r="K42" s="59" t="s">
        <v>16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s="25" customFormat="1" ht="15.75">
      <c r="A43" s="54"/>
      <c r="B43" s="22"/>
      <c r="C43" s="22"/>
      <c r="D43" s="58"/>
      <c r="E43" s="49"/>
      <c r="F43" s="55"/>
      <c r="G43" s="55"/>
      <c r="H43" s="22"/>
      <c r="I43" s="58"/>
      <c r="J43" s="58"/>
      <c r="K43" s="5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11" s="25" customFormat="1" ht="15.75">
      <c r="A44" s="54" t="s">
        <v>18</v>
      </c>
      <c r="B44" s="22"/>
      <c r="C44" s="22"/>
      <c r="D44" s="58">
        <f>SUM(M21:M30)</f>
        <v>0</v>
      </c>
      <c r="E44" s="49"/>
      <c r="F44" s="60">
        <f>D44/D39</f>
        <v>0</v>
      </c>
      <c r="G44" s="60"/>
      <c r="H44" s="22"/>
      <c r="I44" s="58" t="s">
        <v>20</v>
      </c>
      <c r="J44" s="58">
        <f>SUM(R19:R28)</f>
        <v>0</v>
      </c>
      <c r="K44" s="60">
        <f>J44/D39</f>
        <v>0</v>
      </c>
    </row>
    <row r="45" spans="1:11" s="25" customFormat="1" ht="15.75">
      <c r="A45" s="54" t="s">
        <v>19</v>
      </c>
      <c r="B45" s="22"/>
      <c r="C45" s="22"/>
      <c r="D45" s="58">
        <f>SUM(N21:N30)</f>
        <v>0</v>
      </c>
      <c r="E45" s="49"/>
      <c r="F45" s="60">
        <f>D45/D39</f>
        <v>0</v>
      </c>
      <c r="G45" s="60"/>
      <c r="H45" s="22"/>
      <c r="I45" s="58" t="s">
        <v>31</v>
      </c>
      <c r="J45" s="58">
        <f>SUM(S19:S30)</f>
        <v>0</v>
      </c>
      <c r="K45" s="60">
        <f>J45/D39</f>
        <v>0</v>
      </c>
    </row>
    <row r="46" spans="1:11" s="25" customFormat="1" ht="15.75">
      <c r="A46" s="54" t="s">
        <v>21</v>
      </c>
      <c r="B46" s="22"/>
      <c r="C46" s="22"/>
      <c r="D46" s="58">
        <f>SUM(O21:O30)</f>
        <v>0</v>
      </c>
      <c r="E46" s="49"/>
      <c r="F46" s="60">
        <f>D46/D39</f>
        <v>0</v>
      </c>
      <c r="G46" s="60"/>
      <c r="H46" s="22"/>
      <c r="I46" s="58" t="s">
        <v>22</v>
      </c>
      <c r="J46" s="58">
        <f>SUM(T19:T30)</f>
        <v>150061</v>
      </c>
      <c r="K46" s="60">
        <f>J46/D39</f>
        <v>0.019724883999106168</v>
      </c>
    </row>
    <row r="47" spans="1:11" s="25" customFormat="1" ht="15.75">
      <c r="A47" s="54" t="s">
        <v>23</v>
      </c>
      <c r="B47" s="22"/>
      <c r="C47" s="22"/>
      <c r="D47" s="58">
        <f>SUM(P21:P30)</f>
        <v>0</v>
      </c>
      <c r="E47" s="49"/>
      <c r="F47" s="60">
        <f>D47/D39</f>
        <v>0</v>
      </c>
      <c r="G47" s="60"/>
      <c r="H47" s="22"/>
      <c r="I47" s="58" t="s">
        <v>24</v>
      </c>
      <c r="J47" s="58">
        <f>SUM(U19:U30)</f>
        <v>-6240</v>
      </c>
      <c r="K47" s="60">
        <f>J47/D39</f>
        <v>-0.0008202216175716708</v>
      </c>
    </row>
    <row r="48" spans="1:11" s="25" customFormat="1" ht="15.75">
      <c r="A48" s="54" t="s">
        <v>25</v>
      </c>
      <c r="B48" s="22"/>
      <c r="C48" s="22"/>
      <c r="D48" s="58">
        <f>SUM(Q21:Q30)</f>
        <v>0</v>
      </c>
      <c r="E48" s="49"/>
      <c r="F48" s="60">
        <f>D48/D39</f>
        <v>0</v>
      </c>
      <c r="G48" s="60"/>
      <c r="H48" s="22"/>
      <c r="I48" s="58" t="s">
        <v>26</v>
      </c>
      <c r="J48" s="58">
        <f>SUM(V19:V30)</f>
        <v>3173</v>
      </c>
      <c r="K48" s="60">
        <f>J48/D39</f>
        <v>0.0004170774347043127</v>
      </c>
    </row>
  </sheetData>
  <mergeCells count="22">
    <mergeCell ref="A1:K1"/>
    <mergeCell ref="A2:K2"/>
    <mergeCell ref="A3:K3"/>
    <mergeCell ref="I23:K23"/>
    <mergeCell ref="I18:K18"/>
    <mergeCell ref="I19:K19"/>
    <mergeCell ref="I20:K20"/>
    <mergeCell ref="I21:K21"/>
    <mergeCell ref="I22:K22"/>
    <mergeCell ref="I24:K24"/>
    <mergeCell ref="I25:K25"/>
    <mergeCell ref="I26:K26"/>
    <mergeCell ref="I27:K27"/>
    <mergeCell ref="I28:K28"/>
    <mergeCell ref="I29:K29"/>
    <mergeCell ref="I30:K30"/>
    <mergeCell ref="I31:K31"/>
    <mergeCell ref="I41:K41"/>
    <mergeCell ref="I32:K32"/>
    <mergeCell ref="I38:K38"/>
    <mergeCell ref="I39:K39"/>
    <mergeCell ref="I40:K40"/>
  </mergeCells>
  <printOptions/>
  <pageMargins left="0.207" right="0.207" top="0.5" bottom="0.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 Management</dc:creator>
  <cp:keywords/>
  <dc:description/>
  <cp:lastModifiedBy>Real Estate Services</cp:lastModifiedBy>
  <cp:lastPrinted>2004-11-12T12:09:26Z</cp:lastPrinted>
  <dcterms:created xsi:type="dcterms:W3CDTF">2001-03-29T14:53:27Z</dcterms:created>
  <dcterms:modified xsi:type="dcterms:W3CDTF">2004-11-12T12:09:53Z</dcterms:modified>
  <cp:category/>
  <cp:version/>
  <cp:contentType/>
  <cp:contentStatus/>
</cp:coreProperties>
</file>